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9585" activeTab="1"/>
  </bookViews>
  <sheets>
    <sheet name="室温" sheetId="1" r:id="rId1"/>
    <sheet name="85" sheetId="2" r:id="rId2"/>
    <sheet name="Sheet3" sheetId="3" r:id="rId3"/>
  </sheets>
  <definedNames/>
  <calcPr fullCalcOnLoad="1"/>
</workbook>
</file>

<file path=xl/comments2.xml><?xml version="1.0" encoding="utf-8"?>
<comments xmlns="http://schemas.openxmlformats.org/spreadsheetml/2006/main">
  <authors>
    <author>Hu xiaolai</author>
  </authors>
  <commentList>
    <comment ref="A11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<sst xmlns="http://schemas.openxmlformats.org/spreadsheetml/2006/main" count="36" uniqueCount="19">
  <si>
    <t>AF=exp{(Ea/k)*[(1/Tu)-(1/Ts)]+ (RHu^n-RHs^n)}</t>
  </si>
  <si>
    <t>玻尔兹曼常数</t>
  </si>
  <si>
    <t>Ea(eV)</t>
  </si>
  <si>
    <t>Tu(绝对温度)</t>
  </si>
  <si>
    <t>8.6*10E-5</t>
  </si>
  <si>
    <t>加速状态相对湿度的n次方</t>
  </si>
  <si>
    <t>活化能</t>
  </si>
  <si>
    <t>常态温度</t>
  </si>
  <si>
    <t>加速状态温度</t>
  </si>
  <si>
    <t>常态相对湿度的n次方</t>
  </si>
  <si>
    <t>k(eV/K)</t>
  </si>
  <si>
    <t>Ts(绝对温度)</t>
  </si>
  <si>
    <t>RHu^n(n一般取2)</t>
  </si>
  <si>
    <t>RHs^n(n一般取2)</t>
  </si>
  <si>
    <t>AF</t>
  </si>
  <si>
    <t>加速因子公式</t>
  </si>
  <si>
    <t>试验时间</t>
  </si>
  <si>
    <t>85度，85湿度</t>
  </si>
  <si>
    <t>120度，85湿度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</si>
</sst>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_);\(&quot;￥&quot;#,##0\)"/>
    <numFmt numFmtId="177" formatCode="&quot;￥&quot;#,##0_);[Red]\(&quot;￥&quot;#,##0\)"/>
    <numFmt numFmtId="178" formatCode="&quot;￥&quot;#,##0.00_);\(&quot;￥&quot;#,##0.00\)"/>
    <numFmt numFmtId="179" formatCode="&quot;￥&quot;#,##0.00_);[Red]\(&quot;￥&quot;#,##0.00\)"/>
    <numFmt numFmtId="180" formatCode="_(&quot;￥&quot;* #,##0_);_(&quot;￥&quot;* \(#,##0\);_(&quot;￥&quot;* &quot;-&quot;_);_(@_)"/>
    <numFmt numFmtId="181" formatCode="_(* #,##0_);_(* \(#,##0\);_(* &quot;-&quot;_);_(@_)"/>
    <numFmt numFmtId="182" formatCode="_(&quot;￥&quot;* #,##0.00_);_(&quot;￥&quot;* \(#,##0.00\);_(&quot;￥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9">
    <font>
      <sz val="12"/>
      <name val="宋体"/>
      <family val="0"/>
    </font>
    <font>
      <sz val="9"/>
      <name val="宋体"/>
      <family val="0"/>
    </font>
    <font>
      <sz val="16"/>
      <name val="Times New Roman"/>
      <family val="1"/>
    </font>
    <font>
      <b/>
      <sz val="12"/>
      <name val="宋体"/>
      <family val="0"/>
    </font>
    <font>
      <b/>
      <sz val="12"/>
      <color indexed="12"/>
      <name val="宋体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9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5" xfId="0" applyFont="1" applyBorder="1" applyAlignment="1">
      <alignment horizontal="justify" vertical="center"/>
    </xf>
    <xf numFmtId="0" fontId="3" fillId="0" borderId="6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1" fontId="0" fillId="0" borderId="0" xfId="0" applyNumberForma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"/>
  <sheetViews>
    <sheetView workbookViewId="0" topLeftCell="A1">
      <selection activeCell="B15" sqref="B15"/>
    </sheetView>
  </sheetViews>
  <sheetFormatPr defaultColWidth="8.75390625" defaultRowHeight="14.25"/>
  <cols>
    <col min="1" max="1" width="54.625" style="0" customWidth="1"/>
    <col min="2" max="2" width="7.375" style="0" bestFit="1" customWidth="1"/>
    <col min="3" max="3" width="13.875" style="0" bestFit="1" customWidth="1"/>
    <col min="4" max="4" width="13.625" style="0" customWidth="1"/>
    <col min="5" max="5" width="14.00390625" style="0" customWidth="1"/>
    <col min="6" max="6" width="20.875" style="0" customWidth="1"/>
    <col min="7" max="7" width="25.00390625" style="0" customWidth="1"/>
    <col min="8" max="16384" width="11.00390625" style="0" customWidth="1"/>
  </cols>
  <sheetData>
    <row r="1" ht="15" thickBot="1"/>
    <row r="2" spans="1:7" ht="27" customHeight="1" thickTop="1">
      <c r="A2" s="2" t="s">
        <v>15</v>
      </c>
      <c r="B2" s="3" t="s">
        <v>6</v>
      </c>
      <c r="C2" s="3" t="s">
        <v>1</v>
      </c>
      <c r="D2" s="3" t="s">
        <v>7</v>
      </c>
      <c r="E2" s="3" t="s">
        <v>8</v>
      </c>
      <c r="F2" s="3" t="s">
        <v>9</v>
      </c>
      <c r="G2" s="4" t="s">
        <v>5</v>
      </c>
    </row>
    <row r="3" spans="1:7" ht="35.25" customHeight="1">
      <c r="A3" s="5" t="s">
        <v>0</v>
      </c>
      <c r="B3" s="1" t="s">
        <v>2</v>
      </c>
      <c r="C3" s="1" t="s">
        <v>10</v>
      </c>
      <c r="D3" s="1" t="s">
        <v>3</v>
      </c>
      <c r="E3" s="1" t="s">
        <v>11</v>
      </c>
      <c r="F3" s="1" t="s">
        <v>12</v>
      </c>
      <c r="G3" s="6" t="s">
        <v>13</v>
      </c>
    </row>
    <row r="4" spans="1:7" ht="30" customHeight="1">
      <c r="A4" s="7" t="s">
        <v>14</v>
      </c>
      <c r="B4" s="8">
        <v>0.8</v>
      </c>
      <c r="C4" s="8" t="s">
        <v>4</v>
      </c>
      <c r="D4" s="8">
        <v>25</v>
      </c>
      <c r="E4" s="8">
        <v>110</v>
      </c>
      <c r="F4" s="8">
        <v>0.75</v>
      </c>
      <c r="G4" s="9">
        <v>0.85</v>
      </c>
    </row>
    <row r="5" spans="1:7" ht="28.5" customHeight="1" thickBot="1">
      <c r="A5" s="12">
        <f>EXP((B5/C5*(1/D5-1/E5)+(F5-G5)))</f>
        <v>869.3982515024447</v>
      </c>
      <c r="B5" s="10">
        <f>B4</f>
        <v>0.8</v>
      </c>
      <c r="C5" s="10">
        <f>8.6*0.00001</f>
        <v>8.6E-05</v>
      </c>
      <c r="D5" s="10">
        <f>273+D4</f>
        <v>298</v>
      </c>
      <c r="E5" s="10">
        <f>273+E4</f>
        <v>383</v>
      </c>
      <c r="F5" s="10">
        <f>SUMSQ(F4)</f>
        <v>0.5625</v>
      </c>
      <c r="G5" s="11">
        <f>SUMSQ(G4)</f>
        <v>0.7224999999999999</v>
      </c>
    </row>
    <row r="6" ht="15" thickTop="1"/>
  </sheetData>
  <printOptions/>
  <pageMargins left="0.75" right="0.75" top="1" bottom="1" header="0.5" footer="0.5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1"/>
  <sheetViews>
    <sheetView tabSelected="1" workbookViewId="0" topLeftCell="A1">
      <selection activeCell="E13" sqref="E13"/>
    </sheetView>
  </sheetViews>
  <sheetFormatPr defaultColWidth="8.75390625" defaultRowHeight="14.25"/>
  <cols>
    <col min="1" max="1" width="54.625" style="0" customWidth="1"/>
    <col min="2" max="2" width="10.625" style="0" customWidth="1"/>
    <col min="3" max="3" width="13.875" style="0" bestFit="1" customWidth="1"/>
    <col min="4" max="4" width="13.625" style="0" customWidth="1"/>
    <col min="5" max="5" width="14.00390625" style="0" customWidth="1"/>
    <col min="6" max="6" width="20.875" style="0" customWidth="1"/>
    <col min="7" max="7" width="25.00390625" style="0" customWidth="1"/>
    <col min="8" max="16384" width="11.00390625" style="0" customWidth="1"/>
  </cols>
  <sheetData>
    <row r="1" ht="15" thickBot="1"/>
    <row r="2" spans="1:7" ht="27" customHeight="1" thickTop="1">
      <c r="A2" s="2" t="s">
        <v>15</v>
      </c>
      <c r="B2" s="3" t="s">
        <v>6</v>
      </c>
      <c r="C2" s="3" t="s">
        <v>1</v>
      </c>
      <c r="D2" s="3" t="s">
        <v>7</v>
      </c>
      <c r="E2" s="3" t="s">
        <v>8</v>
      </c>
      <c r="F2" s="3" t="s">
        <v>9</v>
      </c>
      <c r="G2" s="4" t="s">
        <v>5</v>
      </c>
    </row>
    <row r="3" spans="1:7" ht="35.25" customHeight="1">
      <c r="A3" s="5" t="s">
        <v>0</v>
      </c>
      <c r="B3" s="1" t="s">
        <v>2</v>
      </c>
      <c r="C3" s="1" t="s">
        <v>10</v>
      </c>
      <c r="D3" s="1" t="s">
        <v>3</v>
      </c>
      <c r="E3" s="1" t="s">
        <v>11</v>
      </c>
      <c r="F3" s="1" t="s">
        <v>12</v>
      </c>
      <c r="G3" s="6" t="s">
        <v>13</v>
      </c>
    </row>
    <row r="4" spans="1:7" ht="30" customHeight="1">
      <c r="A4" s="7" t="s">
        <v>14</v>
      </c>
      <c r="B4" s="8">
        <v>0.8</v>
      </c>
      <c r="C4" s="8" t="s">
        <v>4</v>
      </c>
      <c r="D4" s="8">
        <v>85</v>
      </c>
      <c r="E4" s="8">
        <v>120</v>
      </c>
      <c r="F4" s="8">
        <v>0.85</v>
      </c>
      <c r="G4" s="9">
        <v>0.85</v>
      </c>
    </row>
    <row r="5" spans="1:7" ht="28.5" customHeight="1" thickBot="1">
      <c r="A5" s="12">
        <f>EXP((B5/C5*(1/D5-1/E5)+(F5-G5)))</f>
        <v>10.11591596246774</v>
      </c>
      <c r="B5" s="10">
        <f>B4</f>
        <v>0.8</v>
      </c>
      <c r="C5" s="10">
        <f>8.6*0.00001</f>
        <v>8.6E-05</v>
      </c>
      <c r="D5" s="10">
        <f>273+D4</f>
        <v>358</v>
      </c>
      <c r="E5" s="10">
        <f>273+E4</f>
        <v>393</v>
      </c>
      <c r="F5" s="10">
        <f>SUMSQ(F4)</f>
        <v>0.7224999999999999</v>
      </c>
      <c r="G5" s="11">
        <f>SUMSQ(G4)</f>
        <v>0.7224999999999999</v>
      </c>
    </row>
    <row r="6" ht="15" thickTop="1"/>
    <row r="10" spans="1:3" ht="14.25">
      <c r="A10">
        <v>1000</v>
      </c>
      <c r="B10" t="s">
        <v>16</v>
      </c>
      <c r="C10" t="s">
        <v>17</v>
      </c>
    </row>
    <row r="11" spans="1:3" ht="14.25">
      <c r="A11" s="13">
        <f>A10/A5</f>
        <v>98.85412291978488</v>
      </c>
      <c r="B11" t="s">
        <v>16</v>
      </c>
      <c r="C11" t="s">
        <v>18</v>
      </c>
    </row>
  </sheetData>
  <printOptions/>
  <pageMargins left="0.75" right="0.75" top="1" bottom="1" header="0.5" footer="0.5"/>
  <pageSetup horizontalDpi="200" verticalDpi="2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梁石</cp:lastModifiedBy>
  <dcterms:created xsi:type="dcterms:W3CDTF">2011-03-12T08:50:50Z</dcterms:created>
  <dcterms:modified xsi:type="dcterms:W3CDTF">2012-03-06T08:46:21Z</dcterms:modified>
  <cp:category/>
  <cp:version/>
  <cp:contentType/>
  <cp:contentStatus/>
</cp:coreProperties>
</file>